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Osobiste\Fornal\09 - Usługi_2020\03 - Ubezpieczenie - IX\"/>
    </mc:Choice>
  </mc:AlternateContent>
  <xr:revisionPtr revIDLastSave="0" documentId="13_ncr:1_{8686EAAA-75AC-4CCD-A362-B6E9DDFE156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Tabela Nr 1" sheetId="2" r:id="rId2"/>
  </sheets>
  <definedNames>
    <definedName name="_xlnm.Print_Area" localSheetId="0">Arkusz1!$A$1:$D$62</definedName>
  </definedNames>
  <calcPr calcId="191029"/>
</workbook>
</file>

<file path=xl/calcChain.xml><?xml version="1.0" encoding="utf-8"?>
<calcChain xmlns="http://schemas.openxmlformats.org/spreadsheetml/2006/main">
  <c r="D59" i="1" l="1"/>
  <c r="D34" i="2" l="1"/>
  <c r="E26" i="2"/>
  <c r="D31" i="2"/>
  <c r="D18" i="2"/>
  <c r="E21" i="2"/>
  <c r="D23" i="2"/>
  <c r="D31" i="1"/>
  <c r="D21" i="1"/>
  <c r="D17" i="1"/>
  <c r="D14" i="1"/>
  <c r="D5" i="2"/>
  <c r="D39" i="2"/>
  <c r="D33" i="1" l="1"/>
  <c r="D60" i="1" s="1"/>
</calcChain>
</file>

<file path=xl/sharedStrings.xml><?xml version="1.0" encoding="utf-8"?>
<sst xmlns="http://schemas.openxmlformats.org/spreadsheetml/2006/main" count="147" uniqueCount="133">
  <si>
    <t>Lp.</t>
  </si>
  <si>
    <t>Nr</t>
  </si>
  <si>
    <t>Opis</t>
  </si>
  <si>
    <t xml:space="preserve">Wartość do ubezpieczenia </t>
  </si>
  <si>
    <t>104-3302</t>
  </si>
  <si>
    <t xml:space="preserve">Zbiornik paliwa </t>
  </si>
  <si>
    <t>104-3303</t>
  </si>
  <si>
    <t>104-3304</t>
  </si>
  <si>
    <t>Zbiornik płynu do chłodnic</t>
  </si>
  <si>
    <t>I</t>
  </si>
  <si>
    <t>Zbiorniki - RAZEM</t>
  </si>
  <si>
    <t>449-3295</t>
  </si>
  <si>
    <t xml:space="preserve">Instalacja paliwowa </t>
  </si>
  <si>
    <t>611-3305</t>
  </si>
  <si>
    <t>Ochrona katodowa / instal. ochrony zbiorników paliwa /</t>
  </si>
  <si>
    <t>II</t>
  </si>
  <si>
    <t>Instalacje, systemy - RAZEM</t>
  </si>
  <si>
    <t>441-3358</t>
  </si>
  <si>
    <t>Sprężarka RS-22 ze zbiornikiem KP 2000-11</t>
  </si>
  <si>
    <t>441-3506</t>
  </si>
  <si>
    <t>Agregat sprężarkowy INGERSOL</t>
  </si>
  <si>
    <t>441-3725</t>
  </si>
  <si>
    <t>Sprężarka Ingersoll Rand</t>
  </si>
  <si>
    <t>III</t>
  </si>
  <si>
    <t>Sprężarki - RAZEM</t>
  </si>
  <si>
    <t>449-3933</t>
  </si>
  <si>
    <t>Dystrybutor paliwa jednowężowy</t>
  </si>
  <si>
    <t>449-3934</t>
  </si>
  <si>
    <t>449-3935</t>
  </si>
  <si>
    <t>Dystrybutor paliwa dwuwężowy</t>
  </si>
  <si>
    <t>449-3936</t>
  </si>
  <si>
    <t>641-3384,3385</t>
  </si>
  <si>
    <t xml:space="preserve">Podnośnik samochodowy (2 kpl. - 12 szt.) </t>
  </si>
  <si>
    <t>641-3724</t>
  </si>
  <si>
    <t>Podnośnik samochodowy ST 1075-FSF (6 szt.)</t>
  </si>
  <si>
    <t>641-3728</t>
  </si>
  <si>
    <t>Podnośnik nożycowy ITECO IM 5980</t>
  </si>
  <si>
    <t>659-3391, 3392</t>
  </si>
  <si>
    <t>Myjnia samochodowa nadwoziowa oraz myjnia podwoziowa</t>
  </si>
  <si>
    <t>669-3507</t>
  </si>
  <si>
    <t xml:space="preserve">Rogatki CAME (brama wjazdowa MZK) </t>
  </si>
  <si>
    <t>IV</t>
  </si>
  <si>
    <t>Urządzenia - RAZEM</t>
  </si>
  <si>
    <t>V</t>
  </si>
  <si>
    <t>ŁĄCZNIE  / I - V /</t>
  </si>
  <si>
    <t>Mienie pracownicze (300 os. x 100 zł)</t>
  </si>
  <si>
    <t>Bilety w kasie głównej (ul. Długa)</t>
  </si>
  <si>
    <t xml:space="preserve">Bilety w kasie biletowej (ul. Sukiennicza) </t>
  </si>
  <si>
    <t>L.P.</t>
  </si>
  <si>
    <t>NR</t>
  </si>
  <si>
    <t>OPIS</t>
  </si>
  <si>
    <t>WARTOŚĆ 
DO UBEZPIECZENIA</t>
  </si>
  <si>
    <t>Bilety w kasie głównej (ul.Długa)</t>
  </si>
  <si>
    <t>Bilety w punkcie sprzedaży (ul. Piastowska)</t>
  </si>
  <si>
    <t>Bilety w punkcie sprzedaży (Plac Ratuszowy)</t>
  </si>
  <si>
    <t>Gotówka w kasie głównej (ul. Długa)</t>
  </si>
  <si>
    <t xml:space="preserve">Gotówka w kasach biletowych (ul. Sukiennicza) </t>
  </si>
  <si>
    <t>Gotówka w punkcie sprzedaży (ul. Piastowska)</t>
  </si>
  <si>
    <t>Gotówka w punkcie sprzedaży (Plac Ratuszowy)</t>
  </si>
  <si>
    <t>Gotówka w automatach biletowych (19 szt.)</t>
  </si>
  <si>
    <t>Gotówka w automatach biletowych - solarne  (4 szt.)</t>
  </si>
  <si>
    <t>Gotówka w transporcie</t>
  </si>
  <si>
    <t>Szyby z folią antywłamaniową (pkt sprzedaży przy ul. Piastowskiej)</t>
  </si>
  <si>
    <t xml:space="preserve">Zapasy magazynowe </t>
  </si>
  <si>
    <t>VI</t>
  </si>
  <si>
    <t>Inne - RAZEM</t>
  </si>
  <si>
    <t>OGÓŁEM  / I - VI / - środki trwałe i pozostałe mienie</t>
  </si>
  <si>
    <t>Tabela Nr 1</t>
  </si>
  <si>
    <t>Nazwa</t>
  </si>
  <si>
    <t>nr</t>
  </si>
  <si>
    <t>data produkcji</t>
  </si>
  <si>
    <t xml:space="preserve">wartość księgowa </t>
  </si>
  <si>
    <t>1. Sprzęt elektroniczny biurowy stacjonarny</t>
  </si>
  <si>
    <t>Sieć komputerowa z osprzętem</t>
  </si>
  <si>
    <t>487-2532</t>
  </si>
  <si>
    <t>1993-2017</t>
  </si>
  <si>
    <t>Komputery, monitory, zasilacze, drukarki, serwer</t>
  </si>
  <si>
    <t>487-2589</t>
  </si>
  <si>
    <t>487-2977 do 487-2982</t>
  </si>
  <si>
    <t>487-3075 do 487-3092</t>
  </si>
  <si>
    <t>487-3223 do 487-3315</t>
  </si>
  <si>
    <t>487-3360 do 487-3383</t>
  </si>
  <si>
    <t>487-3467 do 487-3500</t>
  </si>
  <si>
    <t>487-3618 do 487-3640</t>
  </si>
  <si>
    <t>487-3641 do 487-3688</t>
  </si>
  <si>
    <t>487-3704 do 487-3802</t>
  </si>
  <si>
    <t>Aparaty telefoniczne</t>
  </si>
  <si>
    <t>626-0002</t>
  </si>
  <si>
    <t>1996-2020</t>
  </si>
  <si>
    <t>Pozostałe środki niskocenne - komputery, monitory, drukarki, urz.wielofunkcyjne</t>
  </si>
  <si>
    <t>491-0001 do 491-0302</t>
  </si>
  <si>
    <t>2. Sprzęt elektroniczny alarmowy stacjonarny</t>
  </si>
  <si>
    <t>System nadzoru telewizyjnego  (Zajezdnia)</t>
  </si>
  <si>
    <t>623-3309</t>
  </si>
  <si>
    <t>System nadzoru telewizyjnego  (Kasy biletowe)</t>
  </si>
  <si>
    <t>623-3661</t>
  </si>
  <si>
    <t>Instalacja alarmowa p.poż.</t>
  </si>
  <si>
    <t>624-2592</t>
  </si>
  <si>
    <t>624-2592-1</t>
  </si>
  <si>
    <t>3. Sprzęt elektroniczny automatyki pomiarowo-przemysłowej stacjonarny</t>
  </si>
  <si>
    <t>Zespół urządzeń do wymiany olejów</t>
  </si>
  <si>
    <t>449-3386</t>
  </si>
  <si>
    <t>Automat sterujący do tankowania  (2 kpl.)</t>
  </si>
  <si>
    <t>449-3931,3932</t>
  </si>
  <si>
    <t>Automaty biletowe (17 szt.)</t>
  </si>
  <si>
    <t>548-3644 do 3660</t>
  </si>
  <si>
    <t>Automat biletowy (1 szt.)</t>
  </si>
  <si>
    <t xml:space="preserve">548-3722 </t>
  </si>
  <si>
    <t>548-3733</t>
  </si>
  <si>
    <t xml:space="preserve">Automaty biletowe - solarne (4 szt.) </t>
  </si>
  <si>
    <t>548- 3919,3920,3921,3953</t>
  </si>
  <si>
    <t>Uniwersalna linia diagnostyczna</t>
  </si>
  <si>
    <t>664-3540</t>
  </si>
  <si>
    <t>4. Sprzęt elektroniczny biurowy przenośny</t>
  </si>
  <si>
    <t>Laptopy, tablety</t>
  </si>
  <si>
    <t>491-0030,491-0040, 491-0298</t>
  </si>
  <si>
    <t>2005-2020</t>
  </si>
  <si>
    <t>Telefony komórkowe</t>
  </si>
  <si>
    <t>626-0007</t>
  </si>
  <si>
    <t>2015-2020</t>
  </si>
  <si>
    <t>5. Sprzęt elektroniczny automatyki pomiarowo-przemysłowej przenośny</t>
  </si>
  <si>
    <t>Urządzenie diagnostyczne XENTRYKIT 3</t>
  </si>
  <si>
    <t>664-3964</t>
  </si>
  <si>
    <t>Przyrząd do ustawiana geometrii kół GEOTRUCK</t>
  </si>
  <si>
    <t>664-3988</t>
  </si>
  <si>
    <t>Urządzenie do szczytywania danych z tachografu</t>
  </si>
  <si>
    <t>491-0299</t>
  </si>
  <si>
    <t xml:space="preserve">Środki transportu </t>
  </si>
  <si>
    <t xml:space="preserve">                                                                                 Tabela Nr 4</t>
  </si>
  <si>
    <t xml:space="preserve">                                                                                 Załącznik Nr 9 </t>
  </si>
  <si>
    <t xml:space="preserve">                                                                                 do Umowy Nr DZP-…./2020/DK</t>
  </si>
  <si>
    <t>POZOSTAŁE ŚRODKI TRWAŁE</t>
  </si>
  <si>
    <t>MIENIE PRACOWNICZE, ŚRODKI OBROTOWE, GOTÓWKA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</si>
</sst>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4" fontId="0" fillId="0" borderId="0" xfId="0" applyNumberFormat="1"/>
    <xf numFmtId="0" fontId="3" fillId="4" borderId="1" xfId="0" applyFont="1" applyFill="1" applyBorder="1" applyAlignment="1">
      <alignment horizontal="left" vertical="center"/>
    </xf>
    <xf numFmtId="0" fontId="0" fillId="0" borderId="1" xfId="0" applyBorder="1"/>
    <xf numFmtId="4" fontId="3" fillId="4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0" fontId="5" fillId="5" borderId="1" xfId="0" applyFont="1" applyFill="1" applyBorder="1"/>
    <xf numFmtId="4" fontId="5" fillId="5" borderId="1" xfId="0" applyNumberFormat="1" applyFont="1" applyFill="1" applyBorder="1"/>
    <xf numFmtId="4" fontId="6" fillId="5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wrapText="1"/>
    </xf>
    <xf numFmtId="4" fontId="3" fillId="4" borderId="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14" fillId="2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4" fontId="14" fillId="0" borderId="4" xfId="0" applyNumberFormat="1" applyFont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7" fillId="2" borderId="0" xfId="0" applyFont="1" applyFill="1"/>
    <xf numFmtId="4" fontId="7" fillId="0" borderId="0" xfId="0" applyNumberFormat="1" applyFont="1"/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14" fillId="0" borderId="1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4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/>
    <xf numFmtId="0" fontId="11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zoomScaleNormal="100" zoomScaleSheetLayoutView="115" workbookViewId="0">
      <selection activeCell="A38" sqref="A38"/>
    </sheetView>
  </sheetViews>
  <sheetFormatPr defaultRowHeight="14.25"/>
  <cols>
    <col min="1" max="1" width="4.375" style="27" customWidth="1"/>
    <col min="2" max="2" width="16.75" style="27" customWidth="1"/>
    <col min="3" max="3" width="49.125" style="27" customWidth="1"/>
    <col min="4" max="4" width="15" style="27" customWidth="1"/>
    <col min="5" max="5" width="9" style="27"/>
    <col min="6" max="6" width="11.75" style="27" bestFit="1" customWidth="1"/>
    <col min="7" max="16384" width="9" style="27"/>
  </cols>
  <sheetData>
    <row r="1" spans="1:5" ht="18" customHeight="1">
      <c r="A1" s="57"/>
      <c r="B1" s="57"/>
    </row>
    <row r="2" spans="1:5" ht="18" customHeight="1">
      <c r="A2" s="57"/>
      <c r="B2" s="57"/>
      <c r="C2" s="58"/>
      <c r="D2" s="58"/>
    </row>
    <row r="3" spans="1:5" s="59" customFormat="1" ht="17.25" customHeight="1">
      <c r="C3" s="60" t="s">
        <v>129</v>
      </c>
      <c r="D3" s="60"/>
    </row>
    <row r="4" spans="1:5" s="59" customFormat="1" ht="17.25" customHeight="1">
      <c r="C4" s="28" t="s">
        <v>130</v>
      </c>
      <c r="D4" s="28"/>
    </row>
    <row r="5" spans="1:5" s="59" customFormat="1" ht="17.25" customHeight="1">
      <c r="C5" s="28" t="s">
        <v>128</v>
      </c>
      <c r="D5" s="28"/>
    </row>
    <row r="6" spans="1:5" ht="18" customHeight="1">
      <c r="A6" s="57"/>
      <c r="B6" s="57"/>
      <c r="C6" s="58"/>
      <c r="D6" s="58"/>
    </row>
    <row r="7" spans="1:5" ht="18" customHeight="1">
      <c r="A7" s="57"/>
      <c r="B7" s="57"/>
      <c r="C7" s="58"/>
      <c r="D7" s="58"/>
    </row>
    <row r="8" spans="1:5" ht="9.75" customHeight="1">
      <c r="A8" s="57"/>
      <c r="B8" s="57"/>
      <c r="C8" s="64"/>
      <c r="D8" s="64"/>
    </row>
    <row r="9" spans="1:5" ht="26.25" customHeight="1">
      <c r="A9" s="65" t="s">
        <v>131</v>
      </c>
      <c r="B9" s="66"/>
      <c r="C9" s="66"/>
      <c r="D9" s="66"/>
    </row>
    <row r="10" spans="1:5" s="31" customFormat="1" ht="29.25" customHeight="1">
      <c r="A10" s="29" t="s">
        <v>0</v>
      </c>
      <c r="B10" s="29" t="s">
        <v>1</v>
      </c>
      <c r="C10" s="29" t="s">
        <v>2</v>
      </c>
      <c r="D10" s="29" t="s">
        <v>3</v>
      </c>
      <c r="E10" s="30"/>
    </row>
    <row r="11" spans="1:5" ht="15" customHeight="1">
      <c r="A11" s="32">
        <v>1</v>
      </c>
      <c r="B11" s="33" t="s">
        <v>4</v>
      </c>
      <c r="C11" s="34" t="s">
        <v>5</v>
      </c>
      <c r="D11" s="35">
        <v>64200</v>
      </c>
    </row>
    <row r="12" spans="1:5" ht="15" customHeight="1">
      <c r="A12" s="32">
        <v>2</v>
      </c>
      <c r="B12" s="33" t="s">
        <v>6</v>
      </c>
      <c r="C12" s="34" t="s">
        <v>5</v>
      </c>
      <c r="D12" s="35">
        <v>64200</v>
      </c>
    </row>
    <row r="13" spans="1:5" ht="15" customHeight="1">
      <c r="A13" s="32">
        <v>3</v>
      </c>
      <c r="B13" s="33" t="s">
        <v>7</v>
      </c>
      <c r="C13" s="34" t="s">
        <v>8</v>
      </c>
      <c r="D13" s="35">
        <v>35000</v>
      </c>
    </row>
    <row r="14" spans="1:5" ht="13.5" customHeight="1">
      <c r="A14" s="36" t="s">
        <v>9</v>
      </c>
      <c r="B14" s="62" t="s">
        <v>10</v>
      </c>
      <c r="C14" s="63"/>
      <c r="D14" s="37">
        <f>SUM(D11:D13)</f>
        <v>163400</v>
      </c>
    </row>
    <row r="15" spans="1:5" ht="18" customHeight="1">
      <c r="A15" s="32">
        <v>1</v>
      </c>
      <c r="B15" s="33" t="s">
        <v>11</v>
      </c>
      <c r="C15" s="34" t="s">
        <v>12</v>
      </c>
      <c r="D15" s="38">
        <v>375100.85</v>
      </c>
    </row>
    <row r="16" spans="1:5" ht="15" customHeight="1">
      <c r="A16" s="32">
        <v>2</v>
      </c>
      <c r="B16" s="33" t="s">
        <v>13</v>
      </c>
      <c r="C16" s="34" t="s">
        <v>14</v>
      </c>
      <c r="D16" s="38">
        <v>19500</v>
      </c>
    </row>
    <row r="17" spans="1:4" ht="13.5" customHeight="1">
      <c r="A17" s="36" t="s">
        <v>15</v>
      </c>
      <c r="B17" s="62" t="s">
        <v>16</v>
      </c>
      <c r="C17" s="62"/>
      <c r="D17" s="37">
        <f>SUM(D15:D16)</f>
        <v>394600.85</v>
      </c>
    </row>
    <row r="18" spans="1:4" ht="15" customHeight="1">
      <c r="A18" s="32">
        <v>1</v>
      </c>
      <c r="B18" s="39" t="s">
        <v>17</v>
      </c>
      <c r="C18" s="40" t="s">
        <v>18</v>
      </c>
      <c r="D18" s="41">
        <v>38647</v>
      </c>
    </row>
    <row r="19" spans="1:4" ht="18" customHeight="1">
      <c r="A19" s="32">
        <v>2</v>
      </c>
      <c r="B19" s="33" t="s">
        <v>19</v>
      </c>
      <c r="C19" s="34" t="s">
        <v>20</v>
      </c>
      <c r="D19" s="38">
        <v>58989</v>
      </c>
    </row>
    <row r="20" spans="1:4" ht="18" customHeight="1">
      <c r="A20" s="32">
        <v>3</v>
      </c>
      <c r="B20" s="33" t="s">
        <v>21</v>
      </c>
      <c r="C20" s="34" t="s">
        <v>22</v>
      </c>
      <c r="D20" s="38">
        <v>99996</v>
      </c>
    </row>
    <row r="21" spans="1:4" ht="13.5" customHeight="1">
      <c r="A21" s="36" t="s">
        <v>23</v>
      </c>
      <c r="B21" s="62" t="s">
        <v>24</v>
      </c>
      <c r="C21" s="62"/>
      <c r="D21" s="37">
        <f>SUM(D18:D20)</f>
        <v>197632</v>
      </c>
    </row>
    <row r="22" spans="1:4" ht="15" customHeight="1">
      <c r="A22" s="32">
        <v>1</v>
      </c>
      <c r="B22" s="42" t="s">
        <v>25</v>
      </c>
      <c r="C22" s="34" t="s">
        <v>26</v>
      </c>
      <c r="D22" s="38">
        <v>25000</v>
      </c>
    </row>
    <row r="23" spans="1:4" ht="18" customHeight="1">
      <c r="A23" s="32">
        <v>2</v>
      </c>
      <c r="B23" s="42" t="s">
        <v>27</v>
      </c>
      <c r="C23" s="34" t="s">
        <v>26</v>
      </c>
      <c r="D23" s="38">
        <v>25000</v>
      </c>
    </row>
    <row r="24" spans="1:4" ht="15" customHeight="1">
      <c r="A24" s="32">
        <v>3</v>
      </c>
      <c r="B24" s="42" t="s">
        <v>28</v>
      </c>
      <c r="C24" s="34" t="s">
        <v>29</v>
      </c>
      <c r="D24" s="38">
        <v>30000</v>
      </c>
    </row>
    <row r="25" spans="1:4" ht="15" customHeight="1">
      <c r="A25" s="32">
        <v>4</v>
      </c>
      <c r="B25" s="42" t="s">
        <v>30</v>
      </c>
      <c r="C25" s="34" t="s">
        <v>29</v>
      </c>
      <c r="D25" s="38">
        <v>30000</v>
      </c>
    </row>
    <row r="26" spans="1:4" ht="15" customHeight="1">
      <c r="A26" s="32">
        <v>5</v>
      </c>
      <c r="B26" s="33" t="s">
        <v>31</v>
      </c>
      <c r="C26" s="34" t="s">
        <v>32</v>
      </c>
      <c r="D26" s="38">
        <v>160000</v>
      </c>
    </row>
    <row r="27" spans="1:4" ht="18" customHeight="1">
      <c r="A27" s="32">
        <v>6</v>
      </c>
      <c r="B27" s="33" t="s">
        <v>33</v>
      </c>
      <c r="C27" s="34" t="s">
        <v>34</v>
      </c>
      <c r="D27" s="38">
        <v>94900</v>
      </c>
    </row>
    <row r="28" spans="1:4" ht="15" customHeight="1">
      <c r="A28" s="32">
        <v>7</v>
      </c>
      <c r="B28" s="33" t="s">
        <v>35</v>
      </c>
      <c r="C28" s="34" t="s">
        <v>36</v>
      </c>
      <c r="D28" s="38">
        <v>53990</v>
      </c>
    </row>
    <row r="29" spans="1:4" ht="15" customHeight="1">
      <c r="A29" s="32">
        <v>8</v>
      </c>
      <c r="B29" s="33" t="s">
        <v>37</v>
      </c>
      <c r="C29" s="34" t="s">
        <v>38</v>
      </c>
      <c r="D29" s="38">
        <v>490400</v>
      </c>
    </row>
    <row r="30" spans="1:4" ht="15" customHeight="1">
      <c r="A30" s="32">
        <v>9</v>
      </c>
      <c r="B30" s="33" t="s">
        <v>39</v>
      </c>
      <c r="C30" s="34" t="s">
        <v>40</v>
      </c>
      <c r="D30" s="38">
        <v>16000</v>
      </c>
    </row>
    <row r="31" spans="1:4" ht="13.5" customHeight="1">
      <c r="A31" s="36" t="s">
        <v>41</v>
      </c>
      <c r="B31" s="62" t="s">
        <v>42</v>
      </c>
      <c r="C31" s="62"/>
      <c r="D31" s="37">
        <f>SUM(D22:D30)</f>
        <v>925290</v>
      </c>
    </row>
    <row r="32" spans="1:4" ht="13.5" customHeight="1">
      <c r="A32" s="36" t="s">
        <v>43</v>
      </c>
      <c r="B32" s="62" t="s">
        <v>127</v>
      </c>
      <c r="C32" s="63"/>
      <c r="D32" s="37">
        <v>105236408</v>
      </c>
    </row>
    <row r="33" spans="1:7" ht="13.5" customHeight="1">
      <c r="A33" s="61" t="s">
        <v>44</v>
      </c>
      <c r="B33" s="62"/>
      <c r="C33" s="63"/>
      <c r="D33" s="37">
        <f>SUM(D32,D31,D21,D17,D14)</f>
        <v>106917330.84999999</v>
      </c>
    </row>
    <row r="34" spans="1:7" s="80" customFormat="1" ht="13.5" customHeight="1">
      <c r="A34" s="78"/>
      <c r="B34" s="78"/>
      <c r="C34" s="78"/>
      <c r="D34" s="79"/>
    </row>
    <row r="35" spans="1:7" s="80" customFormat="1" ht="13.5" customHeight="1">
      <c r="A35" s="78"/>
      <c r="B35" s="78"/>
      <c r="C35" s="78"/>
      <c r="D35" s="79"/>
    </row>
    <row r="36" spans="1:7" s="80" customFormat="1" ht="13.5" customHeight="1">
      <c r="A36" s="78"/>
      <c r="B36" s="78"/>
      <c r="C36" s="78"/>
      <c r="D36" s="79"/>
    </row>
    <row r="37" spans="1:7" ht="22.5" customHeight="1">
      <c r="A37" s="81" t="s">
        <v>132</v>
      </c>
      <c r="B37" s="81"/>
      <c r="C37" s="81"/>
      <c r="D37" s="81"/>
    </row>
    <row r="38" spans="1:7" s="43" customFormat="1" ht="23.25" customHeight="1">
      <c r="A38" s="29" t="s">
        <v>0</v>
      </c>
      <c r="B38" s="29" t="s">
        <v>1</v>
      </c>
      <c r="C38" s="29" t="s">
        <v>2</v>
      </c>
      <c r="D38" s="29" t="s">
        <v>3</v>
      </c>
    </row>
    <row r="39" spans="1:7" ht="15" customHeight="1">
      <c r="A39" s="44">
        <v>1</v>
      </c>
      <c r="B39" s="45"/>
      <c r="C39" s="46" t="s">
        <v>45</v>
      </c>
      <c r="D39" s="47">
        <v>30000</v>
      </c>
    </row>
    <row r="40" spans="1:7" ht="16.5" hidden="1" customHeight="1">
      <c r="A40" s="48">
        <v>2</v>
      </c>
      <c r="B40" s="49"/>
      <c r="C40" s="49" t="s">
        <v>46</v>
      </c>
      <c r="D40" s="50">
        <v>450000</v>
      </c>
    </row>
    <row r="41" spans="1:7" ht="40.5" hidden="1" customHeight="1">
      <c r="A41" s="51">
        <v>3</v>
      </c>
      <c r="C41" s="27" t="s">
        <v>47</v>
      </c>
      <c r="D41" s="52">
        <v>1820000</v>
      </c>
    </row>
    <row r="42" spans="1:7" ht="0.75" hidden="1" customHeight="1">
      <c r="A42" s="53" t="s">
        <v>48</v>
      </c>
      <c r="B42" s="29" t="s">
        <v>49</v>
      </c>
      <c r="C42" s="29" t="s">
        <v>50</v>
      </c>
      <c r="D42" s="29" t="s">
        <v>51</v>
      </c>
    </row>
    <row r="43" spans="1:7" ht="16.5" hidden="1" customHeight="1">
      <c r="A43" s="32">
        <v>1</v>
      </c>
      <c r="B43" s="34"/>
      <c r="C43" s="34" t="s">
        <v>45</v>
      </c>
      <c r="D43" s="35">
        <v>30000</v>
      </c>
    </row>
    <row r="44" spans="1:7" ht="0.75" hidden="1" customHeight="1">
      <c r="A44" s="32">
        <v>2</v>
      </c>
      <c r="B44" s="33"/>
      <c r="C44" s="34" t="s">
        <v>46</v>
      </c>
      <c r="D44" s="35">
        <v>450000</v>
      </c>
      <c r="G44" s="52"/>
    </row>
    <row r="45" spans="1:7" ht="3" hidden="1" customHeight="1">
      <c r="A45" s="32">
        <v>1</v>
      </c>
      <c r="B45" s="33"/>
      <c r="C45" s="34" t="s">
        <v>45</v>
      </c>
      <c r="D45" s="35">
        <v>30000</v>
      </c>
    </row>
    <row r="46" spans="1:7" ht="15" customHeight="1">
      <c r="A46" s="32">
        <v>2</v>
      </c>
      <c r="B46" s="33"/>
      <c r="C46" s="34" t="s">
        <v>52</v>
      </c>
      <c r="D46" s="35">
        <v>450000</v>
      </c>
    </row>
    <row r="47" spans="1:7" ht="15" customHeight="1">
      <c r="A47" s="32">
        <v>3</v>
      </c>
      <c r="B47" s="33"/>
      <c r="C47" s="34" t="s">
        <v>47</v>
      </c>
      <c r="D47" s="35">
        <v>1820000</v>
      </c>
    </row>
    <row r="48" spans="1:7" ht="15" customHeight="1">
      <c r="A48" s="32">
        <v>4</v>
      </c>
      <c r="B48" s="33"/>
      <c r="C48" s="34" t="s">
        <v>53</v>
      </c>
      <c r="D48" s="35">
        <v>280000</v>
      </c>
    </row>
    <row r="49" spans="1:6" ht="15" customHeight="1">
      <c r="A49" s="32">
        <v>5</v>
      </c>
      <c r="B49" s="33"/>
      <c r="C49" s="34" t="s">
        <v>54</v>
      </c>
      <c r="D49" s="35">
        <v>140000</v>
      </c>
    </row>
    <row r="50" spans="1:6" ht="15" customHeight="1">
      <c r="A50" s="32">
        <v>6</v>
      </c>
      <c r="B50" s="33"/>
      <c r="C50" s="34" t="s">
        <v>55</v>
      </c>
      <c r="D50" s="35">
        <v>30000</v>
      </c>
    </row>
    <row r="51" spans="1:6" s="31" customFormat="1" ht="15" customHeight="1">
      <c r="A51" s="32">
        <v>7</v>
      </c>
      <c r="B51" s="33"/>
      <c r="C51" s="34" t="s">
        <v>56</v>
      </c>
      <c r="D51" s="35">
        <v>95000</v>
      </c>
    </row>
    <row r="52" spans="1:6" s="54" customFormat="1" ht="15" customHeight="1">
      <c r="A52" s="32">
        <v>8</v>
      </c>
      <c r="B52" s="33"/>
      <c r="C52" s="34" t="s">
        <v>57</v>
      </c>
      <c r="D52" s="35">
        <v>50000</v>
      </c>
    </row>
    <row r="53" spans="1:6" s="54" customFormat="1" ht="15" customHeight="1">
      <c r="A53" s="32">
        <v>9</v>
      </c>
      <c r="B53" s="33"/>
      <c r="C53" s="34" t="s">
        <v>58</v>
      </c>
      <c r="D53" s="35">
        <v>30000</v>
      </c>
    </row>
    <row r="54" spans="1:6" s="54" customFormat="1" ht="15" customHeight="1">
      <c r="A54" s="32">
        <v>10</v>
      </c>
      <c r="B54" s="33"/>
      <c r="C54" s="34" t="s">
        <v>59</v>
      </c>
      <c r="D54" s="35">
        <v>380000</v>
      </c>
    </row>
    <row r="55" spans="1:6" s="54" customFormat="1" ht="15" customHeight="1">
      <c r="A55" s="32">
        <v>11</v>
      </c>
      <c r="B55" s="33"/>
      <c r="C55" s="34" t="s">
        <v>60</v>
      </c>
      <c r="D55" s="35">
        <v>8400</v>
      </c>
    </row>
    <row r="56" spans="1:6" s="54" customFormat="1" ht="15" customHeight="1">
      <c r="A56" s="32">
        <v>12</v>
      </c>
      <c r="B56" s="33"/>
      <c r="C56" s="34" t="s">
        <v>61</v>
      </c>
      <c r="D56" s="35">
        <v>120000</v>
      </c>
      <c r="F56" s="55"/>
    </row>
    <row r="57" spans="1:6" s="54" customFormat="1" ht="15" customHeight="1">
      <c r="A57" s="32">
        <v>13</v>
      </c>
      <c r="B57" s="56"/>
      <c r="C57" s="34" t="s">
        <v>62</v>
      </c>
      <c r="D57" s="35">
        <v>3000</v>
      </c>
    </row>
    <row r="58" spans="1:6" s="54" customFormat="1" ht="15" customHeight="1">
      <c r="A58" s="32">
        <v>14</v>
      </c>
      <c r="B58" s="56"/>
      <c r="C58" s="34" t="s">
        <v>63</v>
      </c>
      <c r="D58" s="35">
        <v>600000</v>
      </c>
    </row>
    <row r="59" spans="1:6" s="54" customFormat="1" ht="15" customHeight="1">
      <c r="A59" s="36" t="s">
        <v>64</v>
      </c>
      <c r="B59" s="62" t="s">
        <v>65</v>
      </c>
      <c r="C59" s="62"/>
      <c r="D59" s="37">
        <f>SUM(D39:D58)</f>
        <v>6816400</v>
      </c>
    </row>
    <row r="60" spans="1:6" s="54" customFormat="1" ht="15" customHeight="1">
      <c r="A60" s="61" t="s">
        <v>66</v>
      </c>
      <c r="B60" s="62"/>
      <c r="C60" s="63"/>
      <c r="D60" s="37">
        <f>Arkusz1!D98+D59+D33</f>
        <v>113733730.84999999</v>
      </c>
    </row>
    <row r="61" spans="1:6" s="54" customFormat="1" ht="15" customHeight="1">
      <c r="A61" s="27"/>
      <c r="B61" s="27"/>
      <c r="C61" s="27"/>
      <c r="D61" s="27"/>
    </row>
    <row r="62" spans="1:6" s="54" customFormat="1" ht="15" customHeight="1">
      <c r="A62" s="27"/>
      <c r="B62" s="27"/>
      <c r="C62" s="27"/>
      <c r="D62" s="27"/>
    </row>
    <row r="63" spans="1:6" s="54" customFormat="1" ht="15" customHeight="1">
      <c r="A63" s="27"/>
      <c r="B63" s="27"/>
      <c r="C63" s="27"/>
      <c r="D63" s="27"/>
    </row>
    <row r="64" spans="1:6" s="54" customFormat="1" ht="15" customHeight="1">
      <c r="A64" s="27"/>
      <c r="B64" s="27"/>
      <c r="C64" s="27"/>
      <c r="D64" s="27"/>
    </row>
    <row r="65" spans="1:4" s="54" customFormat="1" ht="15" customHeight="1">
      <c r="A65" s="27"/>
      <c r="B65" s="27"/>
      <c r="C65" s="27"/>
      <c r="D65" s="27"/>
    </row>
    <row r="66" spans="1:4" s="54" customFormat="1" ht="19.5" customHeight="1">
      <c r="A66" s="27"/>
      <c r="B66" s="27"/>
      <c r="C66" s="27"/>
      <c r="D66" s="27"/>
    </row>
    <row r="67" spans="1:4" s="54" customFormat="1" ht="24" customHeight="1">
      <c r="A67" s="27"/>
      <c r="B67" s="27"/>
      <c r="C67" s="27"/>
      <c r="D67" s="27"/>
    </row>
    <row r="68" spans="1:4" ht="16.5" customHeight="1"/>
  </sheetData>
  <mergeCells count="12">
    <mergeCell ref="C3:D3"/>
    <mergeCell ref="A60:C60"/>
    <mergeCell ref="B14:C14"/>
    <mergeCell ref="B17:C17"/>
    <mergeCell ref="B21:C21"/>
    <mergeCell ref="B31:C31"/>
    <mergeCell ref="A33:C33"/>
    <mergeCell ref="B32:C32"/>
    <mergeCell ref="C8:D8"/>
    <mergeCell ref="A9:D9"/>
    <mergeCell ref="B59:C59"/>
    <mergeCell ref="A37:D37"/>
  </mergeCells>
  <pageMargins left="0.98425196850393704" right="0.31496062992125984" top="0.23622047244094491" bottom="0.15748031496062992" header="0.15748031496062992" footer="0.15748031496062992"/>
  <pageSetup paperSize="9" scale="86" orientation="portrait" r:id="rId1"/>
  <headerFooter>
    <oddHeader xml:space="preserve">&amp;C
</oddHeader>
  </headerFooter>
  <ignoredErrors>
    <ignoredError sqref="D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zoomScaleNormal="100" workbookViewId="0">
      <selection activeCell="E38" sqref="E38:F38"/>
    </sheetView>
  </sheetViews>
  <sheetFormatPr defaultRowHeight="14.25"/>
  <cols>
    <col min="1" max="1" width="60.75" customWidth="1"/>
    <col min="2" max="2" width="28.125" bestFit="1" customWidth="1"/>
    <col min="3" max="3" width="9" style="1" bestFit="1" customWidth="1"/>
    <col min="4" max="4" width="15.5" bestFit="1" customWidth="1"/>
    <col min="5" max="6" width="11.75" bestFit="1" customWidth="1"/>
    <col min="7" max="7" width="11.375" bestFit="1" customWidth="1"/>
    <col min="8" max="8" width="10.25" bestFit="1" customWidth="1"/>
  </cols>
  <sheetData>
    <row r="1" spans="1:8">
      <c r="D1" s="23" t="s">
        <v>67</v>
      </c>
      <c r="E1" s="23"/>
    </row>
    <row r="2" spans="1:8" ht="14.25" customHeight="1">
      <c r="D2" s="23"/>
      <c r="E2" s="23"/>
    </row>
    <row r="4" spans="1:8" s="12" customFormat="1" ht="30.75" customHeight="1">
      <c r="A4" s="15" t="s">
        <v>68</v>
      </c>
      <c r="B4" s="15" t="s">
        <v>69</v>
      </c>
      <c r="C4" s="16" t="s">
        <v>70</v>
      </c>
      <c r="D4" s="16" t="s">
        <v>71</v>
      </c>
      <c r="E4" s="26"/>
      <c r="F4" s="26"/>
      <c r="G4" s="26"/>
      <c r="H4" s="26"/>
    </row>
    <row r="5" spans="1:8" s="13" customFormat="1" ht="15">
      <c r="A5" s="17" t="s">
        <v>72</v>
      </c>
      <c r="B5" s="17"/>
      <c r="C5" s="18"/>
      <c r="D5" s="19">
        <f>SUM(D6:D17)</f>
        <v>633222.53</v>
      </c>
    </row>
    <row r="6" spans="1:8">
      <c r="A6" s="4" t="s">
        <v>73</v>
      </c>
      <c r="B6" s="11" t="s">
        <v>74</v>
      </c>
      <c r="C6" s="72" t="s">
        <v>75</v>
      </c>
      <c r="D6" s="10">
        <v>27419.22</v>
      </c>
    </row>
    <row r="7" spans="1:8">
      <c r="A7" s="69" t="s">
        <v>76</v>
      </c>
      <c r="B7" s="11" t="s">
        <v>77</v>
      </c>
      <c r="C7" s="73"/>
      <c r="D7" s="10">
        <v>2525</v>
      </c>
    </row>
    <row r="8" spans="1:8">
      <c r="A8" s="70"/>
      <c r="B8" s="11" t="s">
        <v>78</v>
      </c>
      <c r="C8" s="73"/>
      <c r="D8" s="10">
        <v>19983.93</v>
      </c>
    </row>
    <row r="9" spans="1:8">
      <c r="A9" s="70"/>
      <c r="B9" s="11" t="s">
        <v>79</v>
      </c>
      <c r="C9" s="73"/>
      <c r="D9" s="10">
        <v>12115.11</v>
      </c>
    </row>
    <row r="10" spans="1:8">
      <c r="A10" s="70"/>
      <c r="B10" s="11" t="s">
        <v>80</v>
      </c>
      <c r="C10" s="73"/>
      <c r="D10" s="10">
        <v>93020.11</v>
      </c>
    </row>
    <row r="11" spans="1:8">
      <c r="A11" s="70"/>
      <c r="B11" s="11" t="s">
        <v>81</v>
      </c>
      <c r="C11" s="73"/>
      <c r="D11" s="10">
        <v>51746.76</v>
      </c>
    </row>
    <row r="12" spans="1:8">
      <c r="A12" s="70"/>
      <c r="B12" s="11" t="s">
        <v>82</v>
      </c>
      <c r="C12" s="73"/>
      <c r="D12" s="10">
        <v>47176.15</v>
      </c>
    </row>
    <row r="13" spans="1:8">
      <c r="A13" s="70"/>
      <c r="B13" s="11" t="s">
        <v>83</v>
      </c>
      <c r="C13" s="73"/>
      <c r="D13" s="10">
        <v>71793.19</v>
      </c>
    </row>
    <row r="14" spans="1:8">
      <c r="A14" s="70"/>
      <c r="B14" s="11" t="s">
        <v>84</v>
      </c>
      <c r="C14" s="73"/>
      <c r="D14" s="10">
        <v>16060</v>
      </c>
      <c r="E14" s="5"/>
      <c r="F14" s="5"/>
      <c r="G14" s="5"/>
      <c r="H14" s="5"/>
    </row>
    <row r="15" spans="1:8">
      <c r="A15" s="71"/>
      <c r="B15" s="11" t="s">
        <v>85</v>
      </c>
      <c r="C15" s="74"/>
      <c r="D15" s="10">
        <v>39356.620000000003</v>
      </c>
      <c r="E15" s="5"/>
      <c r="F15" s="5"/>
      <c r="G15" s="5"/>
      <c r="H15" s="5"/>
    </row>
    <row r="16" spans="1:8">
      <c r="A16" s="4" t="s">
        <v>86</v>
      </c>
      <c r="B16" s="11" t="s">
        <v>87</v>
      </c>
      <c r="C16" s="2" t="s">
        <v>88</v>
      </c>
      <c r="D16" s="10">
        <v>17184.189999999999</v>
      </c>
    </row>
    <row r="17" spans="1:5">
      <c r="A17" s="4" t="s">
        <v>89</v>
      </c>
      <c r="B17" s="11" t="s">
        <v>90</v>
      </c>
      <c r="C17" s="2" t="s">
        <v>88</v>
      </c>
      <c r="D17" s="10">
        <v>234842.25</v>
      </c>
    </row>
    <row r="18" spans="1:5" s="13" customFormat="1" ht="15">
      <c r="A18" s="20" t="s">
        <v>91</v>
      </c>
      <c r="B18" s="20"/>
      <c r="C18" s="14"/>
      <c r="D18" s="21">
        <f>SUM(D19:D22)</f>
        <v>94249.97</v>
      </c>
    </row>
    <row r="19" spans="1:5">
      <c r="A19" s="6" t="s">
        <v>92</v>
      </c>
      <c r="B19" s="2" t="s">
        <v>93</v>
      </c>
      <c r="C19" s="2">
        <v>2008</v>
      </c>
      <c r="D19" s="8">
        <v>58705</v>
      </c>
    </row>
    <row r="20" spans="1:5">
      <c r="A20" s="6" t="s">
        <v>94</v>
      </c>
      <c r="B20" s="2" t="s">
        <v>95</v>
      </c>
      <c r="C20" s="2">
        <v>2012</v>
      </c>
      <c r="D20" s="8">
        <v>13940</v>
      </c>
    </row>
    <row r="21" spans="1:5">
      <c r="A21" s="6" t="s">
        <v>96</v>
      </c>
      <c r="B21" s="2" t="s">
        <v>97</v>
      </c>
      <c r="C21" s="2">
        <v>1994</v>
      </c>
      <c r="D21" s="8">
        <v>18928.13</v>
      </c>
      <c r="E21" s="67">
        <f>D21+D22</f>
        <v>21604.97</v>
      </c>
    </row>
    <row r="22" spans="1:5">
      <c r="A22" s="6" t="s">
        <v>96</v>
      </c>
      <c r="B22" s="2" t="s">
        <v>98</v>
      </c>
      <c r="C22" s="2">
        <v>2005</v>
      </c>
      <c r="D22" s="8">
        <v>2676.84</v>
      </c>
      <c r="E22" s="68"/>
    </row>
    <row r="23" spans="1:5" s="13" customFormat="1" ht="15">
      <c r="A23" s="20" t="s">
        <v>99</v>
      </c>
      <c r="B23" s="14"/>
      <c r="C23" s="14"/>
      <c r="D23" s="21">
        <f>SUM(D24:D30)</f>
        <v>2725800.98</v>
      </c>
    </row>
    <row r="24" spans="1:5">
      <c r="A24" s="4" t="s">
        <v>100</v>
      </c>
      <c r="B24" s="2" t="s">
        <v>101</v>
      </c>
      <c r="C24" s="2">
        <v>2006</v>
      </c>
      <c r="D24" s="8">
        <v>138873</v>
      </c>
    </row>
    <row r="25" spans="1:5">
      <c r="A25" s="6" t="s">
        <v>102</v>
      </c>
      <c r="B25" s="3" t="s">
        <v>103</v>
      </c>
      <c r="C25" s="2">
        <v>2018</v>
      </c>
      <c r="D25" s="8">
        <v>80000</v>
      </c>
    </row>
    <row r="26" spans="1:5">
      <c r="A26" s="4" t="s">
        <v>104</v>
      </c>
      <c r="B26" s="2" t="s">
        <v>105</v>
      </c>
      <c r="C26" s="2">
        <v>2012</v>
      </c>
      <c r="D26" s="24">
        <v>1931791.98</v>
      </c>
      <c r="E26" s="75">
        <f>D26+D27+D28+D29</f>
        <v>2290327.98</v>
      </c>
    </row>
    <row r="27" spans="1:5">
      <c r="A27" s="4" t="s">
        <v>106</v>
      </c>
      <c r="B27" s="2" t="s">
        <v>107</v>
      </c>
      <c r="C27" s="2">
        <v>2014</v>
      </c>
      <c r="D27" s="24">
        <v>117636</v>
      </c>
      <c r="E27" s="76"/>
    </row>
    <row r="28" spans="1:5">
      <c r="A28" s="4" t="s">
        <v>106</v>
      </c>
      <c r="B28" s="2" t="s">
        <v>108</v>
      </c>
      <c r="C28" s="2">
        <v>2015</v>
      </c>
      <c r="D28" s="24">
        <v>106300</v>
      </c>
      <c r="E28" s="76"/>
    </row>
    <row r="29" spans="1:5">
      <c r="A29" s="4" t="s">
        <v>109</v>
      </c>
      <c r="B29" s="2" t="s">
        <v>110</v>
      </c>
      <c r="C29" s="2">
        <v>2018</v>
      </c>
      <c r="D29" s="24">
        <v>134600</v>
      </c>
      <c r="E29" s="77"/>
    </row>
    <row r="30" spans="1:5">
      <c r="A30" s="6" t="s">
        <v>111</v>
      </c>
      <c r="B30" s="2" t="s">
        <v>112</v>
      </c>
      <c r="C30" s="2">
        <v>2009</v>
      </c>
      <c r="D30" s="8">
        <v>216600</v>
      </c>
      <c r="E30" s="9"/>
    </row>
    <row r="31" spans="1:5" s="13" customFormat="1" ht="15">
      <c r="A31" s="20" t="s">
        <v>113</v>
      </c>
      <c r="B31" s="20"/>
      <c r="C31" s="14"/>
      <c r="D31" s="21">
        <f>SUM(D32:D33)</f>
        <v>34660.839999999997</v>
      </c>
    </row>
    <row r="32" spans="1:5">
      <c r="A32" s="4" t="s">
        <v>114</v>
      </c>
      <c r="B32" s="11" t="s">
        <v>115</v>
      </c>
      <c r="C32" s="2" t="s">
        <v>116</v>
      </c>
      <c r="D32" s="10">
        <v>34044.74</v>
      </c>
    </row>
    <row r="33" spans="1:5">
      <c r="A33" s="4" t="s">
        <v>117</v>
      </c>
      <c r="B33" s="11" t="s">
        <v>118</v>
      </c>
      <c r="C33" s="2" t="s">
        <v>119</v>
      </c>
      <c r="D33" s="10">
        <v>616.1</v>
      </c>
    </row>
    <row r="34" spans="1:5" s="13" customFormat="1" ht="13.9" customHeight="1">
      <c r="A34" s="20" t="s">
        <v>120</v>
      </c>
      <c r="B34" s="20"/>
      <c r="C34" s="14"/>
      <c r="D34" s="21">
        <f>D36+D37+D38</f>
        <v>129510.98</v>
      </c>
    </row>
    <row r="35" spans="1:5" hidden="1">
      <c r="A35" s="7"/>
      <c r="B35" s="7"/>
      <c r="C35" s="2"/>
      <c r="D35" s="10"/>
    </row>
    <row r="36" spans="1:5">
      <c r="A36" s="4" t="s">
        <v>121</v>
      </c>
      <c r="B36" s="25" t="s">
        <v>122</v>
      </c>
      <c r="C36" s="2">
        <v>2019</v>
      </c>
      <c r="D36" s="10">
        <v>75000</v>
      </c>
    </row>
    <row r="37" spans="1:5">
      <c r="A37" s="4" t="s">
        <v>123</v>
      </c>
      <c r="B37" s="25" t="s">
        <v>124</v>
      </c>
      <c r="C37" s="2">
        <v>2020</v>
      </c>
      <c r="D37" s="10">
        <v>52830</v>
      </c>
    </row>
    <row r="38" spans="1:5">
      <c r="A38" s="4" t="s">
        <v>125</v>
      </c>
      <c r="B38" s="11" t="s">
        <v>126</v>
      </c>
      <c r="C38" s="2">
        <v>2014</v>
      </c>
      <c r="D38" s="10">
        <v>1680.98</v>
      </c>
    </row>
    <row r="39" spans="1:5" ht="27.75" customHeight="1">
      <c r="D39" s="22">
        <f>D5+D18+D23+D31+D34</f>
        <v>3617445.3</v>
      </c>
      <c r="E39" s="5"/>
    </row>
  </sheetData>
  <mergeCells count="4">
    <mergeCell ref="E21:E22"/>
    <mergeCell ref="A7:A15"/>
    <mergeCell ref="C6:C15"/>
    <mergeCell ref="E26:E29"/>
  </mergeCells>
  <pageMargins left="0.6" right="0.41" top="0.38" bottom="0.25" header="0.3" footer="0.19"/>
  <pageSetup paperSize="9" scale="94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029FB75EA3745A4CD0582AF679F4C" ma:contentTypeVersion="12" ma:contentTypeDescription="Utwórz nowy dokument." ma:contentTypeScope="" ma:versionID="174b06b3ff2e079ebc47027afde7fdfb">
  <xsd:schema xmlns:xsd="http://www.w3.org/2001/XMLSchema" xmlns:xs="http://www.w3.org/2001/XMLSchema" xmlns:p="http://schemas.microsoft.com/office/2006/metadata/properties" xmlns:ns2="f2f9db0c-8f51-482e-8c6b-dc26b6047020" xmlns:ns3="1632980d-6e0f-402f-ac28-ac45d5a38590" targetNamespace="http://schemas.microsoft.com/office/2006/metadata/properties" ma:root="true" ma:fieldsID="34f74f319ac976ec6528bc0550104051" ns2:_="" ns3:_="">
    <xsd:import namespace="f2f9db0c-8f51-482e-8c6b-dc26b6047020"/>
    <xsd:import namespace="1632980d-6e0f-402f-ac28-ac45d5a385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9db0c-8f51-482e-8c6b-dc26b6047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2980d-6e0f-402f-ac28-ac45d5a385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57B50B-4C59-498C-8F28-80E036FA8F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105AE-95CA-4F43-BE15-E0EAE6E76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f9db0c-8f51-482e-8c6b-dc26b6047020"/>
    <ds:schemaRef ds:uri="1632980d-6e0f-402f-ac28-ac45d5a385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Tabela Nr 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Fornal</dc:creator>
  <cp:keywords/>
  <dc:description/>
  <cp:lastModifiedBy>fornal</cp:lastModifiedBy>
  <cp:revision/>
  <cp:lastPrinted>2020-10-09T13:20:50Z</cp:lastPrinted>
  <dcterms:created xsi:type="dcterms:W3CDTF">2009-09-25T11:12:49Z</dcterms:created>
  <dcterms:modified xsi:type="dcterms:W3CDTF">2020-10-12T10:52:43Z</dcterms:modified>
  <cp:category/>
  <cp:contentStatus/>
</cp:coreProperties>
</file>